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volod\Downloads\"/>
    </mc:Choice>
  </mc:AlternateContent>
  <bookViews>
    <workbookView xWindow="0" yWindow="0" windowWidth="28800" windowHeight="1233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3" i="1" l="1"/>
  <c r="H27" i="1"/>
  <c r="H25" i="1"/>
  <c r="H15" i="1"/>
  <c r="I15" i="1" s="1"/>
  <c r="H23" i="1"/>
  <c r="I23" i="1" s="1"/>
  <c r="H21" i="1"/>
  <c r="I21" i="1" s="1"/>
  <c r="I29" i="1" l="1"/>
  <c r="I31" i="1" s="1"/>
  <c r="H9" i="1"/>
  <c r="I9" i="1" s="1"/>
  <c r="H13" i="1"/>
  <c r="I13" i="1" s="1"/>
  <c r="H17" i="1"/>
  <c r="I17" i="1" s="1"/>
</calcChain>
</file>

<file path=xl/sharedStrings.xml><?xml version="1.0" encoding="utf-8"?>
<sst xmlns="http://schemas.openxmlformats.org/spreadsheetml/2006/main" count="36" uniqueCount="35">
  <si>
    <t>Calcul de la moyenne à l'examen du BTS CG</t>
  </si>
  <si>
    <t>Epreuve</t>
  </si>
  <si>
    <t>Description</t>
  </si>
  <si>
    <t>Coefficient</t>
  </si>
  <si>
    <t>Note obtenue</t>
  </si>
  <si>
    <t>Moyenne de l'épreuve</t>
  </si>
  <si>
    <t>Validation de l'épreuve</t>
  </si>
  <si>
    <t>E1</t>
  </si>
  <si>
    <t>E11</t>
  </si>
  <si>
    <t>E12</t>
  </si>
  <si>
    <t>E2</t>
  </si>
  <si>
    <t>E3</t>
  </si>
  <si>
    <t>E4</t>
  </si>
  <si>
    <t>E41</t>
  </si>
  <si>
    <t>E42</t>
  </si>
  <si>
    <t>E5</t>
  </si>
  <si>
    <t>E6</t>
  </si>
  <si>
    <t>EF1</t>
  </si>
  <si>
    <t>EF2</t>
  </si>
  <si>
    <t>Culture générale et expression</t>
  </si>
  <si>
    <t>Cultures générales et expression</t>
  </si>
  <si>
    <t>Anglais</t>
  </si>
  <si>
    <t>Mathématiques appliquées</t>
  </si>
  <si>
    <t>Culture économique, juridique et managérial</t>
  </si>
  <si>
    <t>Traitement et contrôle des opérations comptables, fiscales et sociales</t>
  </si>
  <si>
    <t>Etude de cas</t>
  </si>
  <si>
    <t>Pratiques comptables fiscales et sociales</t>
  </si>
  <si>
    <t>Situations de contrôle de gestion et d'analyse financière</t>
  </si>
  <si>
    <t>Parcours de professionnalisation</t>
  </si>
  <si>
    <t>Epreuve facultative de langue étrangère</t>
  </si>
  <si>
    <t>Approfondissement</t>
  </si>
  <si>
    <t>Moyenne générale</t>
  </si>
  <si>
    <t>-</t>
  </si>
  <si>
    <t>www.volodia-lecuyer.com</t>
  </si>
  <si>
    <t>&gt;  Visiter le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</si>
</sst>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3" tint="-0.499984740745262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D1E8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9" tint="-0.49998474074526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73">
    <xf numFmtId="0" fontId="0" fillId="0" borderId="0" xfId="0"/>
    <xf numFmtId="0" fontId="4" fillId="2" borderId="5" xfId="0" applyFont="1" applyFill="1" applyBorder="1" applyAlignment="1" applyProtection="1">
      <alignment horizontal="center"/>
    </xf>
    <xf numFmtId="0" fontId="4" fillId="2" borderId="10" xfId="0" applyFont="1" applyFill="1" applyBorder="1" applyAlignment="1" applyProtection="1">
      <alignment horizontal="center"/>
    </xf>
    <xf numFmtId="0" fontId="5" fillId="5" borderId="6" xfId="0" applyFont="1" applyFill="1" applyBorder="1" applyAlignment="1" applyProtection="1">
      <alignment horizontal="center"/>
    </xf>
    <xf numFmtId="0" fontId="5" fillId="5" borderId="11" xfId="0" applyFont="1" applyFill="1" applyBorder="1" applyAlignment="1" applyProtection="1">
      <alignment horizontal="center"/>
    </xf>
    <xf numFmtId="0" fontId="5" fillId="15" borderId="6" xfId="0" applyFont="1" applyFill="1" applyBorder="1" applyAlignment="1" applyProtection="1">
      <alignment horizontal="center"/>
    </xf>
    <xf numFmtId="0" fontId="5" fillId="4" borderId="7" xfId="0" applyFont="1" applyFill="1" applyBorder="1" applyAlignment="1" applyProtection="1">
      <alignment horizontal="center"/>
    </xf>
    <xf numFmtId="0" fontId="5" fillId="4" borderId="12" xfId="0" applyFont="1" applyFill="1" applyBorder="1" applyAlignment="1" applyProtection="1">
      <alignment horizontal="center"/>
    </xf>
    <xf numFmtId="0" fontId="5" fillId="4" borderId="8" xfId="0" applyFont="1" applyFill="1" applyBorder="1" applyAlignment="1" applyProtection="1">
      <alignment horizontal="center"/>
    </xf>
    <xf numFmtId="0" fontId="5" fillId="4" borderId="13" xfId="0" applyFont="1" applyFill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5" fillId="7" borderId="1" xfId="0" applyFont="1" applyFill="1" applyBorder="1" applyAlignment="1" applyProtection="1">
      <alignment horizontal="center"/>
    </xf>
    <xf numFmtId="0" fontId="5" fillId="7" borderId="3" xfId="0" applyFont="1" applyFill="1" applyBorder="1" applyAlignment="1" applyProtection="1">
      <alignment horizontal="center"/>
    </xf>
    <xf numFmtId="0" fontId="5" fillId="8" borderId="1" xfId="0" applyFont="1" applyFill="1" applyBorder="1" applyAlignment="1" applyProtection="1">
      <alignment horizontal="center"/>
    </xf>
    <xf numFmtId="0" fontId="5" fillId="8" borderId="3" xfId="0" applyFont="1" applyFill="1" applyBorder="1" applyAlignment="1" applyProtection="1">
      <alignment horizontal="center"/>
    </xf>
    <xf numFmtId="0" fontId="5" fillId="10" borderId="6" xfId="0" applyFont="1" applyFill="1" applyBorder="1" applyAlignment="1" applyProtection="1">
      <alignment horizontal="center"/>
    </xf>
    <xf numFmtId="0" fontId="5" fillId="10" borderId="11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6" borderId="7" xfId="0" applyFont="1" applyFill="1" applyBorder="1" applyAlignment="1" applyProtection="1">
      <alignment horizontal="center"/>
    </xf>
    <xf numFmtId="0" fontId="5" fillId="6" borderId="12" xfId="0" applyFont="1" applyFill="1" applyBorder="1" applyAlignment="1" applyProtection="1">
      <alignment horizontal="center"/>
    </xf>
    <xf numFmtId="0" fontId="5" fillId="6" borderId="8" xfId="0" applyFont="1" applyFill="1" applyBorder="1" applyAlignment="1" applyProtection="1">
      <alignment horizontal="center"/>
    </xf>
    <xf numFmtId="0" fontId="5" fillId="6" borderId="13" xfId="0" applyFont="1" applyFill="1" applyBorder="1" applyAlignment="1" applyProtection="1">
      <alignment horizontal="center"/>
    </xf>
    <xf numFmtId="0" fontId="5" fillId="9" borderId="1" xfId="0" applyFont="1" applyFill="1" applyBorder="1" applyAlignment="1" applyProtection="1">
      <alignment horizontal="center"/>
    </xf>
    <xf numFmtId="0" fontId="5" fillId="9" borderId="3" xfId="0" applyFont="1" applyFill="1" applyBorder="1" applyAlignment="1" applyProtection="1">
      <alignment horizontal="center"/>
    </xf>
    <xf numFmtId="0" fontId="5" fillId="12" borderId="1" xfId="0" applyFont="1" applyFill="1" applyBorder="1" applyAlignment="1" applyProtection="1">
      <alignment horizontal="center"/>
    </xf>
    <xf numFmtId="0" fontId="5" fillId="12" borderId="3" xfId="0" applyFont="1" applyFill="1" applyBorder="1" applyAlignment="1" applyProtection="1">
      <alignment horizontal="center"/>
    </xf>
    <xf numFmtId="0" fontId="3" fillId="13" borderId="1" xfId="0" applyFont="1" applyFill="1" applyBorder="1" applyAlignment="1" applyProtection="1">
      <alignment horizontal="center"/>
    </xf>
    <xf numFmtId="0" fontId="3" fillId="13" borderId="3" xfId="0" applyFont="1" applyFill="1" applyBorder="1" applyAlignment="1" applyProtection="1">
      <alignment horizontal="center"/>
    </xf>
    <xf numFmtId="0" fontId="5" fillId="14" borderId="1" xfId="0" applyFont="1" applyFill="1" applyBorder="1" applyAlignment="1" applyProtection="1">
      <alignment horizontal="center"/>
    </xf>
    <xf numFmtId="0" fontId="5" fillId="14" borderId="3" xfId="0" applyFont="1" applyFill="1" applyBorder="1" applyAlignment="1" applyProtection="1">
      <alignment horizontal="center"/>
    </xf>
    <xf numFmtId="0" fontId="0" fillId="0" borderId="0" xfId="0" applyProtection="1">
      <protection locked="0"/>
    </xf>
    <xf numFmtId="0" fontId="0" fillId="0" borderId="0" xfId="0" applyProtection="1"/>
    <xf numFmtId="0" fontId="1" fillId="0" borderId="0" xfId="0" applyFont="1" applyBorder="1" applyAlignment="1" applyProtection="1">
      <alignment horizontal="center"/>
    </xf>
    <xf numFmtId="0" fontId="5" fillId="0" borderId="0" xfId="0" applyFont="1" applyProtection="1"/>
    <xf numFmtId="2" fontId="5" fillId="5" borderId="6" xfId="0" applyNumberFormat="1" applyFont="1" applyFill="1" applyBorder="1" applyAlignment="1" applyProtection="1">
      <alignment horizontal="center"/>
    </xf>
    <xf numFmtId="0" fontId="0" fillId="5" borderId="9" xfId="0" applyFill="1" applyBorder="1" applyAlignment="1" applyProtection="1">
      <alignment horizontal="center"/>
    </xf>
    <xf numFmtId="0" fontId="5" fillId="15" borderId="7" xfId="0" applyFont="1" applyFill="1" applyBorder="1" applyAlignment="1" applyProtection="1">
      <alignment horizontal="center"/>
    </xf>
    <xf numFmtId="0" fontId="5" fillId="15" borderId="8" xfId="0" applyFont="1" applyFill="1" applyBorder="1" applyAlignment="1" applyProtection="1">
      <alignment horizontal="center"/>
    </xf>
    <xf numFmtId="2" fontId="5" fillId="10" borderId="6" xfId="0" applyNumberFormat="1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8" xfId="0" applyFont="1" applyFill="1" applyBorder="1" applyAlignment="1" applyProtection="1">
      <alignment horizontal="center"/>
    </xf>
    <xf numFmtId="0" fontId="7" fillId="0" borderId="0" xfId="0" applyFont="1" applyProtection="1"/>
    <xf numFmtId="0" fontId="8" fillId="0" borderId="0" xfId="0" applyFont="1" applyProtection="1"/>
    <xf numFmtId="0" fontId="3" fillId="3" borderId="1" xfId="0" applyFont="1" applyFill="1" applyBorder="1" applyAlignment="1" applyProtection="1">
      <alignment horizontal="center"/>
    </xf>
    <xf numFmtId="0" fontId="5" fillId="3" borderId="1" xfId="0" applyFont="1" applyFill="1" applyBorder="1" applyAlignment="1" applyProtection="1">
      <alignment horizontal="center"/>
    </xf>
    <xf numFmtId="0" fontId="6" fillId="0" borderId="1" xfId="0" applyFont="1" applyBorder="1" applyAlignment="1" applyProtection="1">
      <alignment horizontal="center"/>
    </xf>
    <xf numFmtId="2" fontId="6" fillId="0" borderId="1" xfId="0" applyNumberFormat="1" applyFont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5" fillId="15" borderId="11" xfId="0" applyFont="1" applyFill="1" applyBorder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0" fillId="0" borderId="0" xfId="0" applyFill="1" applyProtection="1"/>
    <xf numFmtId="0" fontId="4" fillId="0" borderId="5" xfId="0" applyFont="1" applyFill="1" applyBorder="1" applyAlignment="1" applyProtection="1">
      <alignment horizontal="center"/>
    </xf>
    <xf numFmtId="0" fontId="4" fillId="0" borderId="10" xfId="0" applyFont="1" applyFill="1" applyBorder="1" applyAlignment="1" applyProtection="1">
      <alignment horizontal="center"/>
    </xf>
    <xf numFmtId="0" fontId="0" fillId="0" borderId="0" xfId="0" applyFill="1"/>
    <xf numFmtId="0" fontId="4" fillId="0" borderId="1" xfId="0" applyFont="1" applyFill="1" applyBorder="1" applyAlignment="1" applyProtection="1">
      <alignment horizontal="center"/>
    </xf>
    <xf numFmtId="0" fontId="6" fillId="4" borderId="12" xfId="0" applyFont="1" applyFill="1" applyBorder="1" applyAlignment="1" applyProtection="1">
      <alignment horizontal="center"/>
      <protection locked="0"/>
    </xf>
    <xf numFmtId="0" fontId="6" fillId="4" borderId="13" xfId="0" applyFont="1" applyFill="1" applyBorder="1" applyAlignment="1" applyProtection="1">
      <alignment horizontal="center"/>
      <protection locked="0"/>
    </xf>
    <xf numFmtId="0" fontId="6" fillId="7" borderId="3" xfId="0" applyFont="1" applyFill="1" applyBorder="1" applyAlignment="1" applyProtection="1">
      <alignment horizontal="center"/>
      <protection locked="0"/>
    </xf>
    <xf numFmtId="0" fontId="6" fillId="8" borderId="3" xfId="0" applyFont="1" applyFill="1" applyBorder="1" applyAlignment="1" applyProtection="1">
      <alignment horizontal="center"/>
      <protection locked="0"/>
    </xf>
    <xf numFmtId="0" fontId="6" fillId="6" borderId="12" xfId="0" applyFont="1" applyFill="1" applyBorder="1" applyAlignment="1" applyProtection="1">
      <alignment horizontal="center"/>
      <protection locked="0"/>
    </xf>
    <xf numFmtId="0" fontId="6" fillId="6" borderId="13" xfId="0" applyFont="1" applyFill="1" applyBorder="1" applyAlignment="1" applyProtection="1">
      <alignment horizontal="center"/>
      <protection locked="0"/>
    </xf>
    <xf numFmtId="0" fontId="6" fillId="9" borderId="3" xfId="0" applyFont="1" applyFill="1" applyBorder="1" applyAlignment="1" applyProtection="1">
      <alignment horizontal="center"/>
      <protection locked="0"/>
    </xf>
    <xf numFmtId="0" fontId="6" fillId="12" borderId="3" xfId="0" applyFont="1" applyFill="1" applyBorder="1" applyAlignment="1" applyProtection="1">
      <alignment horizontal="center"/>
      <protection locked="0"/>
    </xf>
    <xf numFmtId="0" fontId="9" fillId="13" borderId="3" xfId="0" applyFont="1" applyFill="1" applyBorder="1" applyAlignment="1" applyProtection="1">
      <alignment horizontal="center"/>
      <protection locked="0"/>
    </xf>
    <xf numFmtId="0" fontId="6" fillId="14" borderId="3" xfId="0" applyFont="1" applyFill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1" fillId="0" borderId="1" xfId="0" applyFont="1" applyBorder="1" applyAlignment="1">
      <alignment horizontal="center"/>
    </xf>
    <xf numFmtId="0" fontId="12" fillId="11" borderId="0" xfId="0" applyFont="1" applyFill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</cellXfs>
  <cellStyles count="2">
    <cellStyle name="Lien hypertexte" xfId="1" builtinId="8"/>
    <cellStyle name="Normal" xfId="0" builtinId="0"/>
  </cellStyles>
  <dxfs count="2">
    <dxf>
      <font>
        <color theme="0"/>
      </font>
      <fill>
        <patternFill>
          <bgColor rgb="FF92D050"/>
        </patternFill>
      </fill>
    </dxf>
    <dxf>
      <font>
        <color theme="0"/>
      </font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CC99FF"/>
      <color rgb="FF66FFCC"/>
      <color rgb="FFFFD1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volodia-lecuy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38"/>
  <sheetViews>
    <sheetView tabSelected="1" topLeftCell="C1" workbookViewId="0">
      <selection activeCell="F34" sqref="F34"/>
    </sheetView>
  </sheetViews>
  <sheetFormatPr baseColWidth="10" defaultRowHeight="15" x14ac:dyDescent="0.25"/>
  <cols>
    <col min="4" max="4" width="13" customWidth="1"/>
    <col min="5" max="5" width="68.140625" customWidth="1"/>
    <col min="6" max="6" width="16.28515625" customWidth="1"/>
    <col min="7" max="7" width="18" customWidth="1"/>
    <col min="8" max="8" width="23.5703125" customWidth="1"/>
    <col min="9" max="9" width="24" customWidth="1"/>
    <col min="10" max="10" width="2.42578125" customWidth="1"/>
    <col min="11" max="11" width="2.85546875" customWidth="1"/>
    <col min="12" max="12" width="2" customWidth="1"/>
  </cols>
  <sheetData>
    <row r="1" spans="3:19" x14ac:dyDescent="0.25"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3:19" x14ac:dyDescent="0.25"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3:19" ht="15.75" thickBot="1" x14ac:dyDescent="0.3"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3:19" ht="47.25" thickBot="1" x14ac:dyDescent="0.75">
      <c r="C4" s="32"/>
      <c r="D4" s="67" t="s">
        <v>0</v>
      </c>
      <c r="E4" s="68"/>
      <c r="F4" s="68"/>
      <c r="G4" s="68"/>
      <c r="H4" s="68"/>
      <c r="I4" s="69"/>
      <c r="J4" s="33"/>
      <c r="K4" s="33"/>
      <c r="L4" s="33"/>
      <c r="M4" s="33"/>
      <c r="N4" s="33"/>
      <c r="O4" s="33"/>
      <c r="P4" s="33"/>
      <c r="Q4" s="32"/>
      <c r="R4" s="32"/>
      <c r="S4" s="32"/>
    </row>
    <row r="5" spans="3:19" x14ac:dyDescent="0.25"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</row>
    <row r="6" spans="3:19" ht="15.75" thickBot="1" x14ac:dyDescent="0.3"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</row>
    <row r="7" spans="3:19" ht="16.5" thickBot="1" x14ac:dyDescent="0.3">
      <c r="C7" s="32"/>
      <c r="D7" s="1" t="s">
        <v>1</v>
      </c>
      <c r="E7" s="2" t="s">
        <v>2</v>
      </c>
      <c r="F7" s="1" t="s">
        <v>3</v>
      </c>
      <c r="G7" s="2" t="s">
        <v>4</v>
      </c>
      <c r="H7" s="1" t="s">
        <v>5</v>
      </c>
      <c r="I7" s="1" t="s">
        <v>6</v>
      </c>
      <c r="J7" s="32"/>
      <c r="K7" s="32"/>
      <c r="L7" s="32"/>
      <c r="M7" s="32"/>
      <c r="N7" s="32"/>
      <c r="O7" s="32"/>
      <c r="P7" s="32"/>
      <c r="Q7" s="32"/>
      <c r="R7" s="32"/>
      <c r="S7" s="32"/>
    </row>
    <row r="8" spans="3:19" s="55" customFormat="1" ht="7.5" customHeight="1" thickBot="1" x14ac:dyDescent="0.3">
      <c r="C8" s="52"/>
      <c r="D8" s="53"/>
      <c r="E8" s="54"/>
      <c r="F8" s="53"/>
      <c r="G8" s="54"/>
      <c r="H8" s="53"/>
      <c r="I8" s="56"/>
      <c r="J8" s="52"/>
      <c r="K8" s="52"/>
      <c r="L8" s="52"/>
      <c r="M8" s="52"/>
      <c r="N8" s="52"/>
      <c r="O8" s="52"/>
      <c r="P8" s="52"/>
      <c r="Q8" s="52"/>
      <c r="R8" s="52"/>
      <c r="S8" s="52"/>
    </row>
    <row r="9" spans="3:19" ht="15.75" x14ac:dyDescent="0.25">
      <c r="C9" s="32"/>
      <c r="D9" s="3" t="s">
        <v>7</v>
      </c>
      <c r="E9" s="4" t="s">
        <v>20</v>
      </c>
      <c r="F9" s="5"/>
      <c r="G9" s="50"/>
      <c r="H9" s="35">
        <f>(G10*4+G11*3)/7</f>
        <v>0</v>
      </c>
      <c r="I9" s="36" t="str">
        <f>IF(NOT(H9&lt;10),"Epreuve validée","Non validée")</f>
        <v>Non validée</v>
      </c>
      <c r="J9" s="32"/>
      <c r="K9" s="32"/>
      <c r="L9" s="32"/>
      <c r="M9" s="32"/>
      <c r="N9" s="32"/>
      <c r="O9" s="32"/>
      <c r="P9" s="32"/>
      <c r="Q9" s="32"/>
      <c r="R9" s="32"/>
      <c r="S9" s="32"/>
    </row>
    <row r="10" spans="3:19" ht="18.75" x14ac:dyDescent="0.3">
      <c r="C10" s="32"/>
      <c r="D10" s="6" t="s">
        <v>8</v>
      </c>
      <c r="E10" s="7" t="s">
        <v>19</v>
      </c>
      <c r="F10" s="6">
        <v>4</v>
      </c>
      <c r="G10" s="57"/>
      <c r="H10" s="37"/>
      <c r="I10" s="37"/>
      <c r="J10" s="32"/>
      <c r="K10" s="32"/>
      <c r="L10" s="32"/>
      <c r="M10" s="32"/>
      <c r="N10" s="32"/>
      <c r="O10" s="32"/>
      <c r="P10" s="32"/>
      <c r="Q10" s="32"/>
      <c r="R10" s="32"/>
      <c r="S10" s="32"/>
    </row>
    <row r="11" spans="3:19" ht="19.5" thickBot="1" x14ac:dyDescent="0.35">
      <c r="C11" s="32"/>
      <c r="D11" s="8" t="s">
        <v>9</v>
      </c>
      <c r="E11" s="9" t="s">
        <v>21</v>
      </c>
      <c r="F11" s="8">
        <v>3</v>
      </c>
      <c r="G11" s="58"/>
      <c r="H11" s="38"/>
      <c r="I11" s="38"/>
      <c r="J11" s="32"/>
      <c r="K11" s="32"/>
      <c r="L11" s="32"/>
      <c r="M11" s="32"/>
      <c r="N11" s="32"/>
      <c r="O11" s="32"/>
      <c r="P11" s="32"/>
      <c r="Q11" s="32"/>
      <c r="R11" s="32"/>
      <c r="S11" s="32"/>
    </row>
    <row r="12" spans="3:19" ht="7.5" customHeight="1" thickBot="1" x14ac:dyDescent="0.3">
      <c r="C12" s="32"/>
      <c r="D12" s="10"/>
      <c r="E12" s="11"/>
      <c r="F12" s="10"/>
      <c r="G12" s="11"/>
      <c r="H12" s="10"/>
      <c r="I12" s="10"/>
      <c r="J12" s="32"/>
      <c r="K12" s="32"/>
      <c r="L12" s="32"/>
      <c r="M12" s="32"/>
      <c r="N12" s="32"/>
      <c r="O12" s="32"/>
      <c r="P12" s="32"/>
      <c r="Q12" s="32"/>
      <c r="R12" s="32"/>
      <c r="S12" s="32"/>
    </row>
    <row r="13" spans="3:19" ht="19.5" thickBot="1" x14ac:dyDescent="0.35">
      <c r="C13" s="32"/>
      <c r="D13" s="12" t="s">
        <v>10</v>
      </c>
      <c r="E13" s="13" t="s">
        <v>22</v>
      </c>
      <c r="F13" s="12">
        <v>3</v>
      </c>
      <c r="G13" s="59"/>
      <c r="H13" s="12">
        <f>G13</f>
        <v>0</v>
      </c>
      <c r="I13" s="12" t="str">
        <f>IF(NOT(H13&lt;10),"Epreuve validée","Non validée")</f>
        <v>Non validée</v>
      </c>
      <c r="J13" s="32"/>
      <c r="K13" s="32"/>
      <c r="L13" s="32"/>
      <c r="M13" s="32"/>
      <c r="N13" s="32"/>
      <c r="O13" s="32"/>
      <c r="P13" s="32"/>
      <c r="Q13" s="32"/>
      <c r="R13" s="32"/>
      <c r="S13" s="32"/>
    </row>
    <row r="14" spans="3:19" ht="7.5" customHeight="1" thickBot="1" x14ac:dyDescent="0.3">
      <c r="C14" s="32"/>
      <c r="D14" s="10"/>
      <c r="E14" s="11"/>
      <c r="F14" s="10"/>
      <c r="G14" s="11"/>
      <c r="H14" s="10"/>
      <c r="I14" s="10"/>
      <c r="J14" s="32"/>
      <c r="K14" s="32"/>
      <c r="L14" s="32"/>
      <c r="M14" s="32"/>
      <c r="N14" s="32"/>
      <c r="O14" s="32"/>
      <c r="P14" s="32"/>
      <c r="Q14" s="32"/>
      <c r="R14" s="32"/>
      <c r="S14" s="32"/>
    </row>
    <row r="15" spans="3:19" ht="19.5" thickBot="1" x14ac:dyDescent="0.35">
      <c r="C15" s="32"/>
      <c r="D15" s="14" t="s">
        <v>11</v>
      </c>
      <c r="E15" s="15" t="s">
        <v>23</v>
      </c>
      <c r="F15" s="14">
        <v>6</v>
      </c>
      <c r="G15" s="60"/>
      <c r="H15" s="14">
        <f>G15</f>
        <v>0</v>
      </c>
      <c r="I15" s="14" t="str">
        <f>IF(NOT(H15&lt;10),"Epreuve validée","Non validée")</f>
        <v>Non validée</v>
      </c>
      <c r="J15" s="32"/>
      <c r="K15" s="32"/>
      <c r="L15" s="32"/>
      <c r="M15" s="32"/>
      <c r="N15" s="32"/>
      <c r="O15" s="32"/>
      <c r="P15" s="32"/>
      <c r="Q15" s="32"/>
      <c r="R15" s="32"/>
      <c r="S15" s="32"/>
    </row>
    <row r="16" spans="3:19" ht="8.25" customHeight="1" thickBot="1" x14ac:dyDescent="0.3">
      <c r="C16" s="32"/>
      <c r="D16" s="10"/>
      <c r="E16" s="11"/>
      <c r="F16" s="10"/>
      <c r="G16" s="11"/>
      <c r="H16" s="10"/>
      <c r="I16" s="10"/>
      <c r="J16" s="32"/>
      <c r="K16" s="32"/>
      <c r="L16" s="32"/>
      <c r="M16" s="32"/>
      <c r="N16" s="32"/>
      <c r="O16" s="32"/>
      <c r="P16" s="32"/>
      <c r="Q16" s="32"/>
      <c r="R16" s="32"/>
      <c r="S16" s="32"/>
    </row>
    <row r="17" spans="3:19" ht="15.75" x14ac:dyDescent="0.25">
      <c r="C17" s="32"/>
      <c r="D17" s="16" t="s">
        <v>12</v>
      </c>
      <c r="E17" s="17" t="s">
        <v>24</v>
      </c>
      <c r="F17" s="18"/>
      <c r="G17" s="51"/>
      <c r="H17" s="39">
        <f>(G18*9+G19*4)/13</f>
        <v>0</v>
      </c>
      <c r="I17" s="16" t="str">
        <f>IF(NOT(H17&lt;10),"Epreuve validée","Non validée")</f>
        <v>Non validée</v>
      </c>
      <c r="J17" s="32"/>
      <c r="K17" s="52"/>
      <c r="L17" s="32"/>
      <c r="M17" s="32"/>
      <c r="N17" s="32"/>
      <c r="O17" s="32"/>
      <c r="P17" s="32"/>
      <c r="Q17" s="32"/>
      <c r="R17" s="32"/>
      <c r="S17" s="32"/>
    </row>
    <row r="18" spans="3:19" ht="18.75" x14ac:dyDescent="0.3">
      <c r="C18" s="32"/>
      <c r="D18" s="19" t="s">
        <v>13</v>
      </c>
      <c r="E18" s="20" t="s">
        <v>25</v>
      </c>
      <c r="F18" s="19">
        <v>9</v>
      </c>
      <c r="G18" s="61"/>
      <c r="H18" s="40"/>
      <c r="I18" s="40"/>
      <c r="J18" s="32"/>
      <c r="K18" s="52"/>
      <c r="L18" s="32"/>
      <c r="M18" s="32"/>
      <c r="N18" s="32"/>
      <c r="O18" s="32"/>
      <c r="P18" s="32"/>
      <c r="Q18" s="32"/>
      <c r="R18" s="32"/>
      <c r="S18" s="32"/>
    </row>
    <row r="19" spans="3:19" ht="19.5" thickBot="1" x14ac:dyDescent="0.35">
      <c r="C19" s="32"/>
      <c r="D19" s="21" t="s">
        <v>14</v>
      </c>
      <c r="E19" s="22" t="s">
        <v>26</v>
      </c>
      <c r="F19" s="21">
        <v>4</v>
      </c>
      <c r="G19" s="62"/>
      <c r="H19" s="41"/>
      <c r="I19" s="41"/>
      <c r="J19" s="32"/>
      <c r="K19" s="52"/>
      <c r="L19" s="32"/>
      <c r="M19" s="42"/>
      <c r="N19" s="42"/>
      <c r="O19" s="42"/>
      <c r="P19" s="42"/>
      <c r="Q19" s="43"/>
      <c r="R19" s="32"/>
      <c r="S19" s="32"/>
    </row>
    <row r="20" spans="3:19" ht="7.5" customHeight="1" thickBot="1" x14ac:dyDescent="0.3">
      <c r="C20" s="32"/>
      <c r="D20" s="10"/>
      <c r="E20" s="11"/>
      <c r="F20" s="10"/>
      <c r="G20" s="11"/>
      <c r="H20" s="10"/>
      <c r="I20" s="10"/>
      <c r="J20" s="32"/>
      <c r="K20" s="52"/>
      <c r="L20" s="32"/>
      <c r="M20" s="32"/>
      <c r="N20" s="32"/>
      <c r="O20" s="32"/>
      <c r="P20" s="32"/>
      <c r="Q20" s="32"/>
      <c r="R20" s="32"/>
      <c r="S20" s="32"/>
    </row>
    <row r="21" spans="3:19" ht="19.5" thickBot="1" x14ac:dyDescent="0.35">
      <c r="C21" s="32"/>
      <c r="D21" s="23" t="s">
        <v>15</v>
      </c>
      <c r="E21" s="24" t="s">
        <v>27</v>
      </c>
      <c r="F21" s="23">
        <v>5</v>
      </c>
      <c r="G21" s="63"/>
      <c r="H21" s="23">
        <f>G21</f>
        <v>0</v>
      </c>
      <c r="I21" s="23" t="str">
        <f>IF(NOT(H21&lt;10),"Epreuve validée","Non validée")</f>
        <v>Non validée</v>
      </c>
      <c r="J21" s="32"/>
      <c r="K21" s="52"/>
      <c r="L21" s="32"/>
      <c r="M21" s="32"/>
      <c r="N21" s="32"/>
      <c r="O21" s="32"/>
      <c r="P21" s="32"/>
      <c r="Q21" s="32"/>
      <c r="R21" s="32"/>
      <c r="S21" s="32"/>
    </row>
    <row r="22" spans="3:19" ht="8.25" customHeight="1" thickBot="1" x14ac:dyDescent="0.3">
      <c r="C22" s="32"/>
      <c r="D22" s="10"/>
      <c r="E22" s="11"/>
      <c r="F22" s="10"/>
      <c r="G22" s="11"/>
      <c r="H22" s="10"/>
      <c r="I22" s="10"/>
      <c r="J22" s="32"/>
      <c r="K22" s="52"/>
      <c r="L22" s="32"/>
      <c r="M22" s="32"/>
      <c r="N22" s="32"/>
      <c r="O22" s="32"/>
      <c r="P22" s="32"/>
      <c r="Q22" s="32"/>
      <c r="R22" s="32"/>
      <c r="S22" s="32"/>
    </row>
    <row r="23" spans="3:19" ht="19.5" thickBot="1" x14ac:dyDescent="0.35">
      <c r="C23" s="32"/>
      <c r="D23" s="25" t="s">
        <v>16</v>
      </c>
      <c r="E23" s="26" t="s">
        <v>28</v>
      </c>
      <c r="F23" s="25">
        <v>5</v>
      </c>
      <c r="G23" s="64"/>
      <c r="H23" s="25">
        <f>G23</f>
        <v>0</v>
      </c>
      <c r="I23" s="25" t="str">
        <f>IF(NOT(H23&lt;10),"Epreuve validée","Non validée")</f>
        <v>Non validée</v>
      </c>
      <c r="J23" s="32"/>
      <c r="K23" s="52"/>
      <c r="L23" s="32"/>
      <c r="M23" s="32"/>
      <c r="N23" s="32"/>
      <c r="O23" s="32"/>
      <c r="P23" s="32"/>
      <c r="Q23" s="32"/>
      <c r="R23" s="32"/>
      <c r="S23" s="32"/>
    </row>
    <row r="24" spans="3:19" ht="7.5" customHeight="1" thickBot="1" x14ac:dyDescent="0.3">
      <c r="C24" s="32"/>
      <c r="D24" s="10"/>
      <c r="E24" s="11"/>
      <c r="F24" s="10"/>
      <c r="G24" s="11"/>
      <c r="H24" s="10"/>
      <c r="I24" s="10"/>
      <c r="J24" s="32"/>
      <c r="K24" s="32"/>
      <c r="L24" s="32"/>
      <c r="M24" s="32"/>
      <c r="N24" s="32"/>
      <c r="O24" s="32"/>
      <c r="P24" s="32"/>
      <c r="Q24" s="32"/>
      <c r="R24" s="32"/>
      <c r="S24" s="32"/>
    </row>
    <row r="25" spans="3:19" ht="19.5" thickBot="1" x14ac:dyDescent="0.35">
      <c r="C25" s="32"/>
      <c r="D25" s="27" t="s">
        <v>17</v>
      </c>
      <c r="E25" s="28" t="s">
        <v>29</v>
      </c>
      <c r="F25" s="27" t="s">
        <v>32</v>
      </c>
      <c r="G25" s="65"/>
      <c r="H25" s="44">
        <f>IF(NOT(G25&lt;10),G25-10,0)</f>
        <v>0</v>
      </c>
      <c r="I25" s="44"/>
      <c r="J25" s="32"/>
      <c r="K25" s="32"/>
      <c r="L25" s="32"/>
      <c r="M25" s="32"/>
      <c r="N25" s="32"/>
      <c r="O25" s="32"/>
      <c r="P25" s="32"/>
      <c r="Q25" s="32"/>
      <c r="R25" s="32"/>
      <c r="S25" s="32"/>
    </row>
    <row r="26" spans="3:19" ht="8.25" customHeight="1" thickBot="1" x14ac:dyDescent="0.3">
      <c r="C26" s="32"/>
      <c r="D26" s="10"/>
      <c r="E26" s="11"/>
      <c r="F26" s="10"/>
      <c r="G26" s="11"/>
      <c r="H26" s="10"/>
      <c r="I26" s="10"/>
      <c r="J26" s="32"/>
      <c r="K26" s="32"/>
      <c r="L26" s="32"/>
      <c r="M26" s="32"/>
      <c r="N26" s="32"/>
      <c r="O26" s="32"/>
      <c r="P26" s="32"/>
      <c r="Q26" s="32"/>
      <c r="R26" s="32"/>
      <c r="S26" s="32"/>
    </row>
    <row r="27" spans="3:19" ht="19.5" thickBot="1" x14ac:dyDescent="0.35">
      <c r="C27" s="32"/>
      <c r="D27" s="29" t="s">
        <v>18</v>
      </c>
      <c r="E27" s="30" t="s">
        <v>30</v>
      </c>
      <c r="F27" s="29" t="s">
        <v>32</v>
      </c>
      <c r="G27" s="66"/>
      <c r="H27" s="45">
        <f>IF(NOT(G27&lt;10),G27-10,0)</f>
        <v>0</v>
      </c>
      <c r="I27" s="45"/>
      <c r="J27" s="32"/>
      <c r="K27" s="32"/>
      <c r="L27" s="32"/>
      <c r="M27" s="32"/>
      <c r="N27" s="32"/>
      <c r="O27" s="32"/>
      <c r="P27" s="32"/>
      <c r="Q27" s="32"/>
      <c r="R27" s="32"/>
      <c r="S27" s="32"/>
    </row>
    <row r="28" spans="3:19" ht="16.5" thickBot="1" x14ac:dyDescent="0.3">
      <c r="C28" s="32"/>
      <c r="D28" s="34"/>
      <c r="E28" s="34"/>
      <c r="F28" s="34"/>
      <c r="G28" s="34"/>
      <c r="H28" s="34"/>
      <c r="I28" s="34"/>
      <c r="J28" s="32"/>
      <c r="K28" s="32"/>
      <c r="L28" s="32"/>
      <c r="M28" s="32"/>
      <c r="N28" s="32"/>
      <c r="O28" s="32"/>
      <c r="P28" s="32"/>
      <c r="Q28" s="32"/>
      <c r="R28" s="32"/>
      <c r="S28" s="32"/>
    </row>
    <row r="29" spans="3:19" ht="19.5" thickBot="1" x14ac:dyDescent="0.35">
      <c r="C29" s="32"/>
      <c r="D29" s="34"/>
      <c r="E29" s="34"/>
      <c r="F29" s="34"/>
      <c r="G29" s="34"/>
      <c r="H29" s="46" t="s">
        <v>31</v>
      </c>
      <c r="I29" s="47">
        <f>(G10*4+G11*3+G13*3+G15*6+G18*9+G19*4+G21*5+G23*5+H25+H27)/39</f>
        <v>0</v>
      </c>
      <c r="J29" s="32"/>
      <c r="K29" s="32"/>
      <c r="L29" s="32"/>
      <c r="M29" s="32"/>
      <c r="N29" s="32"/>
      <c r="O29" s="32"/>
      <c r="P29" s="32"/>
      <c r="Q29" s="32"/>
      <c r="R29" s="32"/>
      <c r="S29" s="32"/>
    </row>
    <row r="30" spans="3:19" ht="15.75" thickBot="1" x14ac:dyDescent="0.3"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</row>
    <row r="31" spans="3:19" ht="32.25" thickBot="1" x14ac:dyDescent="0.55000000000000004">
      <c r="C31" s="32"/>
      <c r="D31" s="32"/>
      <c r="E31" s="70" t="s">
        <v>33</v>
      </c>
      <c r="F31" s="72" t="s">
        <v>34</v>
      </c>
      <c r="G31" s="32"/>
      <c r="H31" s="48"/>
      <c r="I31" s="71" t="str">
        <f>IF(NOT(I29&gt;10),"REFUSE","FELICITATIONS !!")</f>
        <v>REFUSE</v>
      </c>
      <c r="J31" s="32"/>
      <c r="K31" s="32"/>
      <c r="L31" s="32"/>
      <c r="M31" s="32"/>
      <c r="N31" s="32"/>
      <c r="O31" s="32"/>
      <c r="P31" s="32"/>
      <c r="Q31" s="32"/>
      <c r="R31" s="32"/>
      <c r="S31" s="32"/>
    </row>
    <row r="32" spans="3:19" x14ac:dyDescent="0.25"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</row>
    <row r="33" spans="3:19" ht="15.75" x14ac:dyDescent="0.25">
      <c r="C33" s="32"/>
      <c r="D33" s="32"/>
      <c r="E33" s="32"/>
      <c r="F33" s="32"/>
      <c r="G33" s="32"/>
      <c r="H33" s="32"/>
      <c r="I33" s="49" t="str">
        <f>IF(NOT((G18*9+G19*4+G21*5+G23*5)/23&gt;10),"Rattrapage impossible","Rattrapage possible")</f>
        <v>Rattrapage impossible</v>
      </c>
      <c r="J33" s="32"/>
      <c r="K33" s="32"/>
      <c r="L33" s="32"/>
      <c r="M33" s="32"/>
      <c r="N33" s="32"/>
      <c r="O33" s="32"/>
      <c r="P33" s="32"/>
      <c r="Q33" s="32"/>
      <c r="R33" s="32"/>
      <c r="S33" s="32"/>
    </row>
    <row r="34" spans="3:19" x14ac:dyDescent="0.25"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</row>
    <row r="35" spans="3:19" x14ac:dyDescent="0.25"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</row>
    <row r="36" spans="3:19" x14ac:dyDescent="0.25"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</row>
    <row r="37" spans="3:19" x14ac:dyDescent="0.25"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</row>
    <row r="38" spans="3:19" x14ac:dyDescent="0.25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</row>
  </sheetData>
  <sheetProtection selectLockedCells="1"/>
  <mergeCells count="1">
    <mergeCell ref="D4:I4"/>
  </mergeCells>
  <conditionalFormatting sqref="I31">
    <cfRule type="containsText" dxfId="1" priority="2" operator="containsText" text="FELICITATION !!">
      <formula>NOT(ISERROR(SEARCH("FELICITATION !!",I31)))</formula>
    </cfRule>
    <cfRule type="containsText" dxfId="0" priority="1" operator="containsText" text="FELICITATIONS !!">
      <formula>NOT(ISERROR(SEARCH("FELICITATIONS !!",I31)))</formula>
    </cfRule>
  </conditionalFormatting>
  <hyperlinks>
    <hyperlink ref="F31" r:id="rId1"/>
  </hyperlinks>
  <pageMargins left="0.25" right="0.25" top="0.75" bottom="0.75" header="0.3" footer="0.3"/>
  <pageSetup paperSize="9" orientation="landscape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Volodia</dc:creator>
  <cp:lastModifiedBy>Volodia</cp:lastModifiedBy>
  <cp:lastPrinted>2023-07-06T03:55:22Z</cp:lastPrinted>
  <dcterms:created xsi:type="dcterms:W3CDTF">2023-07-06T03:22:21Z</dcterms:created>
  <dcterms:modified xsi:type="dcterms:W3CDTF">2023-07-06T14:15:55Z</dcterms:modified>
</cp:coreProperties>
</file>